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definedNames/>
  <calcPr fullCalcOnLoad="1"/>
</workbook>
</file>

<file path=xl/sharedStrings.xml><?xml version="1.0" encoding="utf-8"?>
<sst xmlns="http://schemas.openxmlformats.org/spreadsheetml/2006/main" count="135" uniqueCount="111">
  <si>
    <t>Numero Fatture</t>
  </si>
  <si>
    <t>INDICATORE SU BASE ANNUALE</t>
  </si>
  <si>
    <t>INDICATORE SU BASE TRIMESTRALE</t>
  </si>
  <si>
    <t xml:space="preserve">FATTURE 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</si>
  <si>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</si>
  <si>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</si>
  <si>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</si>
  <si>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</si>
  <si>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</si>
  <si>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</si>
  <si>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</si>
  <si>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</si>
  <si>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FATTURE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</si>
  <si>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</si>
  <si>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</si>
  <si>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</si>
  <si>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</si>
  <si>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</si>
  <si>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</si>
  <si>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</si>
  <si>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ISTITUTO COMPRENSIVO "PASCOLI- FORGIONE"</t>
  </si>
  <si>
    <t>71013 SAN GIOVANNI ROTONDO (FG) VIA ENRICO MEDI,7 C.F. 83001700711 C.M. FGIC843002</t>
  </si>
  <si>
    <t>87/Z del 21/07/2016</t>
  </si>
  <si>
    <t>1574200 del 07/12/2017</t>
  </si>
  <si>
    <t>1576073 del 14/12/2017</t>
  </si>
  <si>
    <t>8S00476364 del 06/12/2017</t>
  </si>
  <si>
    <t>1 del 19/01/2018</t>
  </si>
  <si>
    <t>8718012079 del 23/01/2018</t>
  </si>
  <si>
    <t>1589023 del 24/01/2018</t>
  </si>
  <si>
    <t>1588454 del 23/01/2018</t>
  </si>
  <si>
    <t>2018000957 del 26/01/2018</t>
  </si>
  <si>
    <t>2018000958 del 26/01/2018</t>
  </si>
  <si>
    <t>234 del 21/12/2017</t>
  </si>
  <si>
    <t>21 del 12/02/2018</t>
  </si>
  <si>
    <t>1A del 24/11/2017</t>
  </si>
  <si>
    <t>8S00032952 del 06/02/2018</t>
  </si>
  <si>
    <t>8S00032455 del 06/02/2018</t>
  </si>
  <si>
    <t>1/PA del 23/02/2018</t>
  </si>
  <si>
    <t>19/Z del 05/01/2018</t>
  </si>
  <si>
    <t>BMA83653 del 22/02/2018</t>
  </si>
  <si>
    <t>FATTPA 28_18 del 08/03/2018</t>
  </si>
  <si>
    <t>00015 del 14/03/2018</t>
  </si>
  <si>
    <t>FATTPA 22_18 del 19/03/2018</t>
  </si>
  <si>
    <t>49 del 27/03/2018</t>
  </si>
  <si>
    <t>8718105705 del 30/03/2018</t>
  </si>
  <si>
    <t>54 del 31/03/2018</t>
  </si>
  <si>
    <t>FATTPA 3_18 del 03/04/2018</t>
  </si>
  <si>
    <t>FATTPA 36_18 del 19/03/2018</t>
  </si>
  <si>
    <t>6820180314004007 del 26/03/2018</t>
  </si>
  <si>
    <t>FATTPA 61_18 del 12/04/2018</t>
  </si>
  <si>
    <t>8S00109418 del 06/04/2018</t>
  </si>
  <si>
    <t>8S00109352 del 06/04/2018</t>
  </si>
  <si>
    <t>FATTPA 69_18 del 18/04/2018</t>
  </si>
  <si>
    <t>FATTPA 71_18 del 18/04/2018</t>
  </si>
  <si>
    <t>527/FPA1 del 13/04/2018</t>
  </si>
  <si>
    <t>526/FPA1 del 13/04/2018</t>
  </si>
  <si>
    <t>FATTPA 5_18 del 23/04/2018</t>
  </si>
  <si>
    <t>FATTPA 6_18 del 26/04/2018</t>
  </si>
  <si>
    <t>8718139208 del 27/04/2018</t>
  </si>
  <si>
    <t>2018-1 del 02/05/2018</t>
  </si>
  <si>
    <t>01/2018/PA del 16/04/2018</t>
  </si>
  <si>
    <t>FATTPA 7_18 del 07/05/2018</t>
  </si>
  <si>
    <t>FATTPA 8_18 del 07/05/2018</t>
  </si>
  <si>
    <t>FATTPA 103_18 del 12/05/2018</t>
  </si>
  <si>
    <t>FATTPA 106_18 del 12/05/2018</t>
  </si>
  <si>
    <t>FATTPA 10_18 del 16/05/2018</t>
  </si>
  <si>
    <t>356 X del 23/05/2018</t>
  </si>
  <si>
    <t>PA18 del 15/05/2018</t>
  </si>
  <si>
    <t>FATTPA 115_18 del 25/05/2018</t>
  </si>
  <si>
    <t>N/37 del 21/05/2018</t>
  </si>
  <si>
    <t>N/38 del 21/05/2018</t>
  </si>
  <si>
    <t>15PA del 18/05/2018</t>
  </si>
  <si>
    <t>1633613 del 24/05/2018</t>
  </si>
  <si>
    <t>FATTPA 118_18 del 28/05/2018</t>
  </si>
  <si>
    <t>BMC64497 del 25/05/2018</t>
  </si>
  <si>
    <t>136/PA del 11/06/2018</t>
  </si>
  <si>
    <t>54/PA del 14/06/2018</t>
  </si>
  <si>
    <t>FATTPA 17_18 del 20/06/2018</t>
  </si>
  <si>
    <t>139/PA del 25/06/2018</t>
  </si>
  <si>
    <t>22/PA del 10/06/2018</t>
  </si>
  <si>
    <t>454 X del 09/07/2018</t>
  </si>
  <si>
    <t>8718264864 del 02/08/2018</t>
  </si>
  <si>
    <t>121 del 03/08/2018</t>
  </si>
  <si>
    <t>8S00265983 del 06/08/2018</t>
  </si>
  <si>
    <t>8S00265587 del 06/08/2018</t>
  </si>
  <si>
    <t>8S00197789 del 06/06/2018</t>
  </si>
  <si>
    <t>8S00197660 del 06/06/2018</t>
  </si>
  <si>
    <t>FATTPA 22_18 del 27/08/2018</t>
  </si>
  <si>
    <t>71/2018 del 27/08/2018</t>
  </si>
  <si>
    <t>BME52489 del 25/08/2018</t>
  </si>
  <si>
    <t>FATTPA 176_18 del 26/09/2018</t>
  </si>
  <si>
    <t>2 del 06/09/2018</t>
  </si>
  <si>
    <t>8718328510 del 02/10/2018</t>
  </si>
  <si>
    <t>FATTPA 130_18 del 09/10/2018</t>
  </si>
  <si>
    <t>FATTPA 30_18 del 13/03/2018</t>
  </si>
  <si>
    <t>8718362006 del 30/10/2018</t>
  </si>
  <si>
    <t>N/98 del 03/11/2018</t>
  </si>
  <si>
    <t>93/E del 06/11/2018</t>
  </si>
  <si>
    <t>FATTPA 27_18 del 30/10/2018</t>
  </si>
  <si>
    <t>169 del 09/11/2018</t>
  </si>
  <si>
    <t>118 del 31/10/2018</t>
  </si>
  <si>
    <t>662 X del 12/11/2018</t>
  </si>
  <si>
    <t>1291/FPA1 del 14/11/2018</t>
  </si>
  <si>
    <t>00066 del 22/11/2018</t>
  </si>
  <si>
    <t>FATTPA 74_18 del 24/11/2018</t>
  </si>
  <si>
    <t>1301/FPA1 del 22/11/2018</t>
  </si>
  <si>
    <t>FATTPA 154_18 del 21/11/2018</t>
  </si>
  <si>
    <t>8718394590 del 27/11/2018</t>
  </si>
  <si>
    <t>BMG46388 del 24/11/2018</t>
  </si>
  <si>
    <t>02/FE/2018 del 07/12/2018</t>
  </si>
  <si>
    <t>FATTPA 161_18 del 11/12/2018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</si>
</sst>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[$-410]dddd\ d\ mmmm\ yyyy"/>
    <numFmt numFmtId="166" formatCode="hh\.mm\.ss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1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34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46" fillId="34" borderId="16" xfId="0" applyFont="1" applyFill="1" applyBorder="1" applyAlignment="1">
      <alignment horizontal="center" vertical="center"/>
    </xf>
    <xf numFmtId="0" fontId="46" fillId="34" borderId="17" xfId="0" applyFont="1" applyFill="1" applyBorder="1" applyAlignment="1">
      <alignment horizontal="center" vertical="center"/>
    </xf>
    <xf numFmtId="0" fontId="46" fillId="34" borderId="18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47" fillId="34" borderId="19" xfId="0" applyFont="1" applyFill="1" applyBorder="1" applyAlignment="1">
      <alignment horizontal="center" vertical="center" wrapText="1"/>
    </xf>
    <xf numFmtId="0" fontId="47" fillId="34" borderId="18" xfId="0" applyFont="1" applyFill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2" fontId="48" fillId="0" borderId="23" xfId="0" applyNumberFormat="1" applyFont="1" applyBorder="1" applyAlignment="1">
      <alignment horizontal="center" vertical="center"/>
    </xf>
    <xf numFmtId="2" fontId="48" fillId="0" borderId="24" xfId="0" applyNumberFormat="1" applyFont="1" applyBorder="1" applyAlignment="1">
      <alignment horizontal="center" vertical="center"/>
    </xf>
    <xf numFmtId="0" fontId="46" fillId="34" borderId="25" xfId="0" applyFont="1" applyFill="1" applyBorder="1" applyAlignment="1">
      <alignment horizontal="center" vertical="center"/>
    </xf>
    <xf numFmtId="0" fontId="46" fillId="34" borderId="26" xfId="0" applyFont="1" applyFill="1" applyBorder="1" applyAlignment="1">
      <alignment horizontal="center" vertical="center"/>
    </xf>
    <xf numFmtId="0" fontId="46" fillId="34" borderId="27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" fontId="44" fillId="0" borderId="23" xfId="0" applyNumberFormat="1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4" fontId="48" fillId="0" borderId="23" xfId="0" applyNumberFormat="1" applyFont="1" applyBorder="1" applyAlignment="1">
      <alignment horizontal="center" vertical="center"/>
    </xf>
    <xf numFmtId="4" fontId="44" fillId="0" borderId="19" xfId="0" applyNumberFormat="1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17.57421875" style="4" customWidth="1"/>
    <col min="2" max="4" width="16.57421875" style="4" customWidth="1"/>
    <col min="5" max="5" width="14.8515625" style="4" customWidth="1"/>
    <col min="6" max="6" width="16.57421875" style="4" customWidth="1"/>
    <col min="7" max="7" width="36.57421875" style="4" customWidth="1"/>
    <col min="8" max="16384" width="9.140625" style="4" customWidth="1"/>
  </cols>
  <sheetData>
    <row r="1" ht="15">
      <c r="A1" s="3"/>
    </row>
    <row r="2" ht="15.75" customHeight="1">
      <c r="B2" s="5" t="s">
        <v>20</v>
      </c>
    </row>
    <row r="3" ht="12.75" customHeight="1">
      <c r="B3" s="2" t="s">
        <v>21</v>
      </c>
    </row>
    <row r="4" ht="15.75" thickBot="1"/>
    <row r="5" spans="2:6" ht="18" customHeight="1" thickBot="1">
      <c r="B5" s="13" t="s">
        <v>19</v>
      </c>
      <c r="F5" s="26">
        <v>2018</v>
      </c>
    </row>
    <row r="7" spans="1:6" ht="30" customHeight="1">
      <c r="A7" s="29" t="s">
        <v>1</v>
      </c>
      <c r="B7" s="30"/>
      <c r="C7" s="30"/>
      <c r="D7" s="30"/>
      <c r="E7" s="30"/>
      <c r="F7" s="31"/>
    </row>
    <row r="8" spans="1:6" ht="27" customHeight="1">
      <c r="A8" s="29" t="s">
        <v>12</v>
      </c>
      <c r="B8" s="30"/>
      <c r="C8" s="30"/>
      <c r="D8" s="30"/>
      <c r="E8" s="30"/>
      <c r="F8" s="31"/>
    </row>
    <row r="9" spans="1:6" ht="30.75" customHeight="1">
      <c r="A9" s="43" t="s">
        <v>0</v>
      </c>
      <c r="B9" s="33"/>
      <c r="C9" s="32" t="s">
        <v>6</v>
      </c>
      <c r="D9" s="33"/>
      <c r="E9" s="44" t="s">
        <v>13</v>
      </c>
      <c r="F9" s="45"/>
    </row>
    <row r="10" spans="1:6" ht="29.25" customHeight="1" thickBot="1">
      <c r="A10" s="36">
        <f>SUM(B16:B19)</f>
        <v>89</v>
      </c>
      <c r="B10" s="37"/>
      <c r="C10" s="50">
        <f>SUM(C16:D19)</f>
        <v>68922.11</v>
      </c>
      <c r="D10" s="37"/>
      <c r="E10" s="38">
        <f>('Trimestre 1'!H1+'Trimestre 2'!H1+'Trimestre 3'!H1+'Trimestre 4'!H1)/C10</f>
        <v>-27.245477394699616</v>
      </c>
      <c r="F10" s="39"/>
    </row>
    <row r="11" spans="1:6" ht="38.25" customHeight="1">
      <c r="A11" s="6"/>
      <c r="B11" s="6"/>
      <c r="C11" s="6"/>
      <c r="D11" s="6"/>
      <c r="E11" s="6"/>
      <c r="F11" s="6"/>
    </row>
    <row r="12" spans="1:6" ht="35.25" customHeight="1" thickBot="1">
      <c r="A12" s="7"/>
      <c r="B12" s="7"/>
      <c r="C12" s="7"/>
      <c r="D12" s="7"/>
      <c r="E12" s="7"/>
      <c r="F12" s="7"/>
    </row>
    <row r="13" spans="1:6" ht="36.75" customHeight="1">
      <c r="A13" s="40" t="s">
        <v>2</v>
      </c>
      <c r="B13" s="41"/>
      <c r="C13" s="41"/>
      <c r="D13" s="41"/>
      <c r="E13" s="41"/>
      <c r="F13" s="42"/>
    </row>
    <row r="14" spans="1:6" ht="27" customHeight="1">
      <c r="A14" s="29" t="s">
        <v>3</v>
      </c>
      <c r="B14" s="30"/>
      <c r="C14" s="30"/>
      <c r="D14" s="30"/>
      <c r="E14" s="30"/>
      <c r="F14" s="31"/>
    </row>
    <row r="15" spans="1:12" ht="46.5" customHeight="1">
      <c r="A15" s="21" t="s">
        <v>4</v>
      </c>
      <c r="B15" s="27" t="s">
        <v>0</v>
      </c>
      <c r="C15" s="32" t="s">
        <v>6</v>
      </c>
      <c r="D15" s="33"/>
      <c r="E15" s="34" t="s">
        <v>14</v>
      </c>
      <c r="F15" s="35"/>
      <c r="H15" s="8"/>
      <c r="I15" s="8"/>
      <c r="J15" s="8"/>
      <c r="K15" s="8"/>
      <c r="L15" s="8"/>
    </row>
    <row r="16" spans="1:12" ht="22.5" customHeight="1">
      <c r="A16" s="22" t="s">
        <v>15</v>
      </c>
      <c r="B16" s="23">
        <f>'Trimestre 1'!C1</f>
        <v>16</v>
      </c>
      <c r="C16" s="51">
        <f>'Trimestre 1'!B1</f>
        <v>8805.83</v>
      </c>
      <c r="D16" s="52"/>
      <c r="E16" s="51">
        <f>'Trimestre 1'!G1</f>
        <v>-27.83954948028749</v>
      </c>
      <c r="F16" s="53"/>
      <c r="H16" s="9"/>
      <c r="I16" s="10"/>
      <c r="J16" s="10"/>
      <c r="K16" s="8"/>
      <c r="L16" s="8"/>
    </row>
    <row r="17" spans="1:12" ht="22.5" customHeight="1">
      <c r="A17" s="22" t="s">
        <v>16</v>
      </c>
      <c r="B17" s="23">
        <f>'Trimestre 2'!C1</f>
        <v>29</v>
      </c>
      <c r="C17" s="51">
        <f>'Trimestre 2'!B1</f>
        <v>35944.08</v>
      </c>
      <c r="D17" s="52"/>
      <c r="E17" s="51">
        <f>'Trimestre 2'!G1</f>
        <v>-29.50901261069973</v>
      </c>
      <c r="F17" s="53"/>
      <c r="H17" s="8"/>
      <c r="I17" s="8"/>
      <c r="J17" s="8"/>
      <c r="K17" s="8"/>
      <c r="L17" s="8"/>
    </row>
    <row r="18" spans="1:6" ht="22.5" customHeight="1">
      <c r="A18" s="22" t="s">
        <v>17</v>
      </c>
      <c r="B18" s="23">
        <f>'Trimestre 3'!C1</f>
        <v>23</v>
      </c>
      <c r="C18" s="51">
        <f>'Trimestre 3'!B1</f>
        <v>15913.910000000002</v>
      </c>
      <c r="D18" s="52"/>
      <c r="E18" s="51">
        <f>'Trimestre 3'!G1</f>
        <v>-22.13525525782162</v>
      </c>
      <c r="F18" s="53"/>
    </row>
    <row r="19" spans="1:6" ht="21.75" customHeight="1" thickBot="1">
      <c r="A19" s="24" t="s">
        <v>18</v>
      </c>
      <c r="B19" s="25">
        <f>'Trimestre 4'!C1</f>
        <v>21</v>
      </c>
      <c r="C19" s="47">
        <f>'Trimestre 4'!B1</f>
        <v>8258.289999999999</v>
      </c>
      <c r="D19" s="49"/>
      <c r="E19" s="47">
        <f>'Trimestre 4'!G1</f>
        <v>-26.60752770852078</v>
      </c>
      <c r="F19" s="48"/>
    </row>
    <row r="20" spans="1:6" ht="46.5" customHeight="1">
      <c r="A20" s="11"/>
      <c r="B20" s="12"/>
      <c r="C20" s="46"/>
      <c r="D20" s="46"/>
      <c r="E20" s="12"/>
      <c r="F20" s="12"/>
    </row>
  </sheetData>
  <sheetProtection/>
  <mergeCells count="21">
    <mergeCell ref="E16:F16"/>
    <mergeCell ref="E9:F9"/>
    <mergeCell ref="C20:D20"/>
    <mergeCell ref="E19:F19"/>
    <mergeCell ref="C19:D19"/>
    <mergeCell ref="C10:D10"/>
    <mergeCell ref="C18:D18"/>
    <mergeCell ref="E17:F17"/>
    <mergeCell ref="C17:D17"/>
    <mergeCell ref="E18:F18"/>
    <mergeCell ref="C16:D16"/>
    <mergeCell ref="A7:F7"/>
    <mergeCell ref="A14:F14"/>
    <mergeCell ref="C15:D15"/>
    <mergeCell ref="E15:F15"/>
    <mergeCell ref="A8:F8"/>
    <mergeCell ref="A10:B10"/>
    <mergeCell ref="E10:F10"/>
    <mergeCell ref="A13:F13"/>
    <mergeCell ref="A9:B9"/>
    <mergeCell ref="C9:D9"/>
  </mergeCells>
  <printOptions/>
  <pageMargins left="0.7086614173228347" right="0.7086614173228347" top="0.7480314960629921" bottom="0.7480314960629921" header="0.31496062992125984" footer="0.31496062992125984"/>
  <pageSetup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8805.83</v>
      </c>
      <c r="C1">
        <f>COUNTA(A4:A203)</f>
        <v>16</v>
      </c>
      <c r="G1" s="20">
        <f>IF(B1&lt;&gt;0,H1/B1,0)</f>
        <v>-27.83954948028749</v>
      </c>
      <c r="H1" s="19">
        <f>SUM(H4:H195)</f>
        <v>-245150.34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22</v>
      </c>
      <c r="B4" s="16">
        <v>567.5</v>
      </c>
      <c r="C4" s="17">
        <v>43173</v>
      </c>
      <c r="D4" s="17">
        <v>43143</v>
      </c>
      <c r="E4" s="17"/>
      <c r="F4" s="17"/>
      <c r="G4" s="1">
        <f>D4-C4-(F4-E4)</f>
        <v>-30</v>
      </c>
      <c r="H4" s="16">
        <f>B4*G4</f>
        <v>-17025</v>
      </c>
    </row>
    <row r="5" spans="1:8" ht="15">
      <c r="A5" s="28" t="s">
        <v>23</v>
      </c>
      <c r="B5" s="16">
        <v>52.01</v>
      </c>
      <c r="C5" s="17">
        <v>43120</v>
      </c>
      <c r="D5" s="17">
        <v>43143</v>
      </c>
      <c r="E5" s="17"/>
      <c r="F5" s="17"/>
      <c r="G5" s="1">
        <f aca="true" t="shared" si="0" ref="G5:G68">D5-C5-(F5-E5)</f>
        <v>23</v>
      </c>
      <c r="H5" s="16">
        <f aca="true" t="shared" si="1" ref="H5:H68">B5*G5</f>
        <v>1196.23</v>
      </c>
    </row>
    <row r="6" spans="1:8" ht="15">
      <c r="A6" s="28" t="s">
        <v>24</v>
      </c>
      <c r="B6" s="16">
        <v>34.2</v>
      </c>
      <c r="C6" s="17">
        <v>43120</v>
      </c>
      <c r="D6" s="17">
        <v>43143</v>
      </c>
      <c r="E6" s="17"/>
      <c r="F6" s="17"/>
      <c r="G6" s="1">
        <f t="shared" si="0"/>
        <v>23</v>
      </c>
      <c r="H6" s="16">
        <f t="shared" si="1"/>
        <v>786.6</v>
      </c>
    </row>
    <row r="7" spans="1:8" ht="15">
      <c r="A7" s="28" t="s">
        <v>25</v>
      </c>
      <c r="B7" s="16">
        <v>243.31</v>
      </c>
      <c r="C7" s="17">
        <v>43120</v>
      </c>
      <c r="D7" s="17">
        <v>43143</v>
      </c>
      <c r="E7" s="17"/>
      <c r="F7" s="17"/>
      <c r="G7" s="1">
        <f t="shared" si="0"/>
        <v>23</v>
      </c>
      <c r="H7" s="16">
        <f t="shared" si="1"/>
        <v>5596.13</v>
      </c>
    </row>
    <row r="8" spans="1:8" ht="15">
      <c r="A8" s="28" t="s">
        <v>26</v>
      </c>
      <c r="B8" s="16">
        <v>300</v>
      </c>
      <c r="C8" s="17">
        <v>43173</v>
      </c>
      <c r="D8" s="17">
        <v>43143</v>
      </c>
      <c r="E8" s="17"/>
      <c r="F8" s="17"/>
      <c r="G8" s="1">
        <f t="shared" si="0"/>
        <v>-30</v>
      </c>
      <c r="H8" s="16">
        <f t="shared" si="1"/>
        <v>-9000</v>
      </c>
    </row>
    <row r="9" spans="1:8" ht="15">
      <c r="A9" s="28" t="s">
        <v>27</v>
      </c>
      <c r="B9" s="16">
        <v>7.88</v>
      </c>
      <c r="C9" s="17">
        <v>43173</v>
      </c>
      <c r="D9" s="17">
        <v>43143</v>
      </c>
      <c r="E9" s="17"/>
      <c r="F9" s="17"/>
      <c r="G9" s="1">
        <f t="shared" si="0"/>
        <v>-30</v>
      </c>
      <c r="H9" s="16">
        <f t="shared" si="1"/>
        <v>-236.4</v>
      </c>
    </row>
    <row r="10" spans="1:8" ht="15">
      <c r="A10" s="28" t="s">
        <v>28</v>
      </c>
      <c r="B10" s="16">
        <v>35</v>
      </c>
      <c r="C10" s="17">
        <v>43173</v>
      </c>
      <c r="D10" s="17">
        <v>43143</v>
      </c>
      <c r="E10" s="17"/>
      <c r="F10" s="17"/>
      <c r="G10" s="1">
        <f t="shared" si="0"/>
        <v>-30</v>
      </c>
      <c r="H10" s="16">
        <f t="shared" si="1"/>
        <v>-1050</v>
      </c>
    </row>
    <row r="11" spans="1:8" ht="15">
      <c r="A11" s="28" t="s">
        <v>29</v>
      </c>
      <c r="B11" s="16">
        <v>1459.68</v>
      </c>
      <c r="C11" s="17">
        <v>43173</v>
      </c>
      <c r="D11" s="17">
        <v>43143</v>
      </c>
      <c r="E11" s="17"/>
      <c r="F11" s="17"/>
      <c r="G11" s="1">
        <f t="shared" si="0"/>
        <v>-30</v>
      </c>
      <c r="H11" s="16">
        <f t="shared" si="1"/>
        <v>-43790.4</v>
      </c>
    </row>
    <row r="12" spans="1:8" ht="15">
      <c r="A12" s="28" t="s">
        <v>30</v>
      </c>
      <c r="B12" s="16">
        <v>3015</v>
      </c>
      <c r="C12" s="17">
        <v>43173</v>
      </c>
      <c r="D12" s="17">
        <v>43143</v>
      </c>
      <c r="E12" s="17"/>
      <c r="F12" s="17"/>
      <c r="G12" s="1">
        <f t="shared" si="0"/>
        <v>-30</v>
      </c>
      <c r="H12" s="16">
        <f t="shared" si="1"/>
        <v>-90450</v>
      </c>
    </row>
    <row r="13" spans="1:8" ht="15">
      <c r="A13" s="28" t="s">
        <v>31</v>
      </c>
      <c r="B13" s="16">
        <v>346.5</v>
      </c>
      <c r="C13" s="17">
        <v>43173</v>
      </c>
      <c r="D13" s="17">
        <v>43143</v>
      </c>
      <c r="E13" s="17"/>
      <c r="F13" s="17"/>
      <c r="G13" s="1">
        <f t="shared" si="0"/>
        <v>-30</v>
      </c>
      <c r="H13" s="16">
        <f t="shared" si="1"/>
        <v>-10395</v>
      </c>
    </row>
    <row r="14" spans="1:8" ht="15">
      <c r="A14" s="28" t="s">
        <v>32</v>
      </c>
      <c r="B14" s="16">
        <v>111.8</v>
      </c>
      <c r="C14" s="17">
        <v>43191</v>
      </c>
      <c r="D14" s="17">
        <v>43161</v>
      </c>
      <c r="E14" s="17"/>
      <c r="F14" s="17"/>
      <c r="G14" s="1">
        <f t="shared" si="0"/>
        <v>-30</v>
      </c>
      <c r="H14" s="16">
        <f t="shared" si="1"/>
        <v>-3354</v>
      </c>
    </row>
    <row r="15" spans="1:8" ht="15">
      <c r="A15" s="28" t="s">
        <v>33</v>
      </c>
      <c r="B15" s="16">
        <v>1498.74</v>
      </c>
      <c r="C15" s="17">
        <v>43191</v>
      </c>
      <c r="D15" s="17">
        <v>43161</v>
      </c>
      <c r="E15" s="17"/>
      <c r="F15" s="17"/>
      <c r="G15" s="1">
        <f t="shared" si="0"/>
        <v>-30</v>
      </c>
      <c r="H15" s="16">
        <f t="shared" si="1"/>
        <v>-44962.2</v>
      </c>
    </row>
    <row r="16" spans="1:8" ht="15">
      <c r="A16" s="28" t="s">
        <v>34</v>
      </c>
      <c r="B16" s="16">
        <v>390</v>
      </c>
      <c r="C16" s="17">
        <v>43194</v>
      </c>
      <c r="D16" s="17">
        <v>43168</v>
      </c>
      <c r="E16" s="17"/>
      <c r="F16" s="17"/>
      <c r="G16" s="1">
        <f t="shared" si="0"/>
        <v>-26</v>
      </c>
      <c r="H16" s="16">
        <f t="shared" si="1"/>
        <v>-10140</v>
      </c>
    </row>
    <row r="17" spans="1:8" ht="15">
      <c r="A17" s="28" t="s">
        <v>35</v>
      </c>
      <c r="B17" s="16">
        <v>22.29</v>
      </c>
      <c r="C17" s="17">
        <v>43198</v>
      </c>
      <c r="D17" s="17">
        <v>43168</v>
      </c>
      <c r="E17" s="17"/>
      <c r="F17" s="17"/>
      <c r="G17" s="1">
        <f t="shared" si="0"/>
        <v>-30</v>
      </c>
      <c r="H17" s="16">
        <f t="shared" si="1"/>
        <v>-668.6999999999999</v>
      </c>
    </row>
    <row r="18" spans="1:8" ht="15">
      <c r="A18" s="28" t="s">
        <v>36</v>
      </c>
      <c r="B18" s="16">
        <v>205.92</v>
      </c>
      <c r="C18" s="17">
        <v>43198</v>
      </c>
      <c r="D18" s="17">
        <v>43168</v>
      </c>
      <c r="E18" s="17"/>
      <c r="F18" s="17"/>
      <c r="G18" s="1">
        <f t="shared" si="0"/>
        <v>-30</v>
      </c>
      <c r="H18" s="16">
        <f t="shared" si="1"/>
        <v>-6177.599999999999</v>
      </c>
    </row>
    <row r="19" spans="1:8" ht="15">
      <c r="A19" s="28" t="s">
        <v>37</v>
      </c>
      <c r="B19" s="16">
        <v>516</v>
      </c>
      <c r="C19" s="17">
        <v>43198</v>
      </c>
      <c r="D19" s="17">
        <v>43168</v>
      </c>
      <c r="E19" s="17"/>
      <c r="F19" s="17"/>
      <c r="G19" s="1">
        <f t="shared" si="0"/>
        <v>-30</v>
      </c>
      <c r="H19" s="16">
        <f t="shared" si="1"/>
        <v>-15480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35944.08</v>
      </c>
      <c r="C1">
        <f>COUNTA(A4:A203)</f>
        <v>29</v>
      </c>
      <c r="G1" s="20">
        <f>IF(B1&lt;&gt;0,H1/B1,0)</f>
        <v>-29.50901261069973</v>
      </c>
      <c r="H1" s="19">
        <f>SUM(H4:H195)</f>
        <v>-1060674.31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38</v>
      </c>
      <c r="B4" s="16">
        <v>2385</v>
      </c>
      <c r="C4" s="17">
        <v>43226</v>
      </c>
      <c r="D4" s="17">
        <v>43196</v>
      </c>
      <c r="E4" s="17"/>
      <c r="F4" s="17"/>
      <c r="G4" s="1">
        <f>D4-C4-(F4-E4)</f>
        <v>-30</v>
      </c>
      <c r="H4" s="16">
        <f>B4*G4</f>
        <v>-71550</v>
      </c>
    </row>
    <row r="5" spans="1:8" ht="15">
      <c r="A5" s="28" t="s">
        <v>39</v>
      </c>
      <c r="B5" s="16">
        <v>713.1</v>
      </c>
      <c r="C5" s="17">
        <v>43226</v>
      </c>
      <c r="D5" s="17">
        <v>43196</v>
      </c>
      <c r="E5" s="17"/>
      <c r="F5" s="17"/>
      <c r="G5" s="1">
        <f aca="true" t="shared" si="0" ref="G5:G68">D5-C5-(F5-E5)</f>
        <v>-30</v>
      </c>
      <c r="H5" s="16">
        <f aca="true" t="shared" si="1" ref="H5:H68">B5*G5</f>
        <v>-21393</v>
      </c>
    </row>
    <row r="6" spans="1:8" ht="15">
      <c r="A6" s="28" t="s">
        <v>40</v>
      </c>
      <c r="B6" s="16">
        <v>199.08</v>
      </c>
      <c r="C6" s="17">
        <v>43226</v>
      </c>
      <c r="D6" s="17">
        <v>43196</v>
      </c>
      <c r="E6" s="17"/>
      <c r="F6" s="17"/>
      <c r="G6" s="1">
        <f t="shared" si="0"/>
        <v>-30</v>
      </c>
      <c r="H6" s="16">
        <f t="shared" si="1"/>
        <v>-5972.400000000001</v>
      </c>
    </row>
    <row r="7" spans="1:8" ht="15">
      <c r="A7" s="28" t="s">
        <v>41</v>
      </c>
      <c r="B7" s="16">
        <v>268.18</v>
      </c>
      <c r="C7" s="17">
        <v>43226</v>
      </c>
      <c r="D7" s="17">
        <v>43196</v>
      </c>
      <c r="E7" s="17"/>
      <c r="F7" s="17"/>
      <c r="G7" s="1">
        <f t="shared" si="0"/>
        <v>-30</v>
      </c>
      <c r="H7" s="16">
        <f t="shared" si="1"/>
        <v>-8045.400000000001</v>
      </c>
    </row>
    <row r="8" spans="1:8" ht="15">
      <c r="A8" s="28" t="s">
        <v>42</v>
      </c>
      <c r="B8" s="16">
        <v>804.55</v>
      </c>
      <c r="C8" s="17">
        <v>43233</v>
      </c>
      <c r="D8" s="17">
        <v>43203</v>
      </c>
      <c r="E8" s="17"/>
      <c r="F8" s="17"/>
      <c r="G8" s="1">
        <f t="shared" si="0"/>
        <v>-30</v>
      </c>
      <c r="H8" s="16">
        <f t="shared" si="1"/>
        <v>-24136.5</v>
      </c>
    </row>
    <row r="9" spans="1:8" ht="15">
      <c r="A9" s="28" t="s">
        <v>43</v>
      </c>
      <c r="B9" s="16">
        <v>1890</v>
      </c>
      <c r="C9" s="17">
        <v>43233</v>
      </c>
      <c r="D9" s="17">
        <v>43203</v>
      </c>
      <c r="E9" s="17"/>
      <c r="F9" s="17"/>
      <c r="G9" s="1">
        <f t="shared" si="0"/>
        <v>-30</v>
      </c>
      <c r="H9" s="16">
        <f t="shared" si="1"/>
        <v>-56700</v>
      </c>
    </row>
    <row r="10" spans="1:8" ht="15">
      <c r="A10" s="28" t="s">
        <v>44</v>
      </c>
      <c r="B10" s="16">
        <v>61.76</v>
      </c>
      <c r="C10" s="17">
        <v>43233</v>
      </c>
      <c r="D10" s="17">
        <v>43203</v>
      </c>
      <c r="E10" s="17"/>
      <c r="F10" s="17"/>
      <c r="G10" s="1">
        <f t="shared" si="0"/>
        <v>-30</v>
      </c>
      <c r="H10" s="16">
        <f t="shared" si="1"/>
        <v>-1852.8</v>
      </c>
    </row>
    <row r="11" spans="1:8" ht="15">
      <c r="A11" s="28" t="s">
        <v>45</v>
      </c>
      <c r="B11" s="16">
        <v>287.06</v>
      </c>
      <c r="C11" s="17">
        <v>43233</v>
      </c>
      <c r="D11" s="17">
        <v>43203</v>
      </c>
      <c r="E11" s="17"/>
      <c r="F11" s="17"/>
      <c r="G11" s="1">
        <f t="shared" si="0"/>
        <v>-30</v>
      </c>
      <c r="H11" s="16">
        <f t="shared" si="1"/>
        <v>-8611.8</v>
      </c>
    </row>
    <row r="12" spans="1:8" ht="15">
      <c r="A12" s="28" t="s">
        <v>46</v>
      </c>
      <c r="B12" s="16">
        <v>4700</v>
      </c>
      <c r="C12" s="17">
        <v>43233</v>
      </c>
      <c r="D12" s="17">
        <v>43203</v>
      </c>
      <c r="E12" s="17"/>
      <c r="F12" s="17"/>
      <c r="G12" s="1">
        <f t="shared" si="0"/>
        <v>-30</v>
      </c>
      <c r="H12" s="16">
        <f t="shared" si="1"/>
        <v>-141000</v>
      </c>
    </row>
    <row r="13" spans="1:8" ht="15">
      <c r="A13" s="28" t="s">
        <v>47</v>
      </c>
      <c r="B13" s="16">
        <v>286.35</v>
      </c>
      <c r="C13" s="17">
        <v>43258</v>
      </c>
      <c r="D13" s="17">
        <v>43229</v>
      </c>
      <c r="E13" s="17"/>
      <c r="F13" s="17"/>
      <c r="G13" s="1">
        <f t="shared" si="0"/>
        <v>-29</v>
      </c>
      <c r="H13" s="16">
        <f t="shared" si="1"/>
        <v>-8304.150000000001</v>
      </c>
    </row>
    <row r="14" spans="1:8" ht="15">
      <c r="A14" s="28" t="s">
        <v>48</v>
      </c>
      <c r="B14" s="16">
        <v>39.12</v>
      </c>
      <c r="C14" s="17">
        <v>43258</v>
      </c>
      <c r="D14" s="17">
        <v>43229</v>
      </c>
      <c r="E14" s="17"/>
      <c r="F14" s="17"/>
      <c r="G14" s="1">
        <f t="shared" si="0"/>
        <v>-29</v>
      </c>
      <c r="H14" s="16">
        <f t="shared" si="1"/>
        <v>-1134.48</v>
      </c>
    </row>
    <row r="15" spans="1:8" ht="15">
      <c r="A15" s="28" t="s">
        <v>49</v>
      </c>
      <c r="B15" s="16">
        <v>368</v>
      </c>
      <c r="C15" s="17">
        <v>43258</v>
      </c>
      <c r="D15" s="17">
        <v>43229</v>
      </c>
      <c r="E15" s="17"/>
      <c r="F15" s="17"/>
      <c r="G15" s="1">
        <f t="shared" si="0"/>
        <v>-29</v>
      </c>
      <c r="H15" s="16">
        <f t="shared" si="1"/>
        <v>-10672</v>
      </c>
    </row>
    <row r="16" spans="1:8" ht="15">
      <c r="A16" s="28" t="s">
        <v>50</v>
      </c>
      <c r="B16" s="16">
        <v>53.75</v>
      </c>
      <c r="C16" s="17">
        <v>43258</v>
      </c>
      <c r="D16" s="17">
        <v>43229</v>
      </c>
      <c r="E16" s="17"/>
      <c r="F16" s="17"/>
      <c r="G16" s="1">
        <f t="shared" si="0"/>
        <v>-29</v>
      </c>
      <c r="H16" s="16">
        <f t="shared" si="1"/>
        <v>-1558.75</v>
      </c>
    </row>
    <row r="17" spans="1:8" ht="15">
      <c r="A17" s="28" t="s">
        <v>51</v>
      </c>
      <c r="B17" s="16">
        <v>351.2</v>
      </c>
      <c r="C17" s="17">
        <v>43258</v>
      </c>
      <c r="D17" s="17">
        <v>43229</v>
      </c>
      <c r="E17" s="17"/>
      <c r="F17" s="17"/>
      <c r="G17" s="1">
        <f t="shared" si="0"/>
        <v>-29</v>
      </c>
      <c r="H17" s="16">
        <f t="shared" si="1"/>
        <v>-10184.8</v>
      </c>
    </row>
    <row r="18" spans="1:8" ht="15">
      <c r="A18" s="28" t="s">
        <v>52</v>
      </c>
      <c r="B18" s="16">
        <v>390.89</v>
      </c>
      <c r="C18" s="17">
        <v>43258</v>
      </c>
      <c r="D18" s="17">
        <v>43229</v>
      </c>
      <c r="E18" s="17"/>
      <c r="F18" s="17"/>
      <c r="G18" s="1">
        <f t="shared" si="0"/>
        <v>-29</v>
      </c>
      <c r="H18" s="16">
        <f t="shared" si="1"/>
        <v>-11335.81</v>
      </c>
    </row>
    <row r="19" spans="1:8" ht="15">
      <c r="A19" s="28" t="s">
        <v>53</v>
      </c>
      <c r="B19" s="16">
        <v>500</v>
      </c>
      <c r="C19" s="17">
        <v>43258</v>
      </c>
      <c r="D19" s="17">
        <v>43229</v>
      </c>
      <c r="E19" s="17"/>
      <c r="F19" s="17"/>
      <c r="G19" s="1">
        <f t="shared" si="0"/>
        <v>-29</v>
      </c>
      <c r="H19" s="16">
        <f t="shared" si="1"/>
        <v>-14500</v>
      </c>
    </row>
    <row r="20" spans="1:8" ht="15">
      <c r="A20" s="28" t="s">
        <v>54</v>
      </c>
      <c r="B20" s="16">
        <v>228</v>
      </c>
      <c r="C20" s="17">
        <v>43258</v>
      </c>
      <c r="D20" s="17">
        <v>43229</v>
      </c>
      <c r="E20" s="17"/>
      <c r="F20" s="17"/>
      <c r="G20" s="1">
        <f t="shared" si="0"/>
        <v>-29</v>
      </c>
      <c r="H20" s="16">
        <f t="shared" si="1"/>
        <v>-6612</v>
      </c>
    </row>
    <row r="21" spans="1:8" ht="15">
      <c r="A21" s="28" t="s">
        <v>55</v>
      </c>
      <c r="B21" s="16">
        <v>342</v>
      </c>
      <c r="C21" s="17">
        <v>43258</v>
      </c>
      <c r="D21" s="17">
        <v>43229</v>
      </c>
      <c r="E21" s="17"/>
      <c r="F21" s="17"/>
      <c r="G21" s="1">
        <f t="shared" si="0"/>
        <v>-29</v>
      </c>
      <c r="H21" s="16">
        <f t="shared" si="1"/>
        <v>-9918</v>
      </c>
    </row>
    <row r="22" spans="1:8" ht="15">
      <c r="A22" s="28" t="s">
        <v>56</v>
      </c>
      <c r="B22" s="16">
        <v>1519</v>
      </c>
      <c r="C22" s="17">
        <v>43258</v>
      </c>
      <c r="D22" s="17">
        <v>43229</v>
      </c>
      <c r="E22" s="17"/>
      <c r="F22" s="17"/>
      <c r="G22" s="1">
        <f t="shared" si="0"/>
        <v>-29</v>
      </c>
      <c r="H22" s="16">
        <f t="shared" si="1"/>
        <v>-44051</v>
      </c>
    </row>
    <row r="23" spans="1:8" ht="15">
      <c r="A23" s="28" t="s">
        <v>57</v>
      </c>
      <c r="B23" s="16">
        <v>1720</v>
      </c>
      <c r="C23" s="17">
        <v>43258</v>
      </c>
      <c r="D23" s="17">
        <v>43229</v>
      </c>
      <c r="E23" s="17"/>
      <c r="F23" s="17"/>
      <c r="G23" s="1">
        <f t="shared" si="0"/>
        <v>-29</v>
      </c>
      <c r="H23" s="16">
        <f t="shared" si="1"/>
        <v>-49880</v>
      </c>
    </row>
    <row r="24" spans="1:8" ht="15">
      <c r="A24" s="28" t="s">
        <v>58</v>
      </c>
      <c r="B24" s="16">
        <v>3.34</v>
      </c>
      <c r="C24" s="17">
        <v>43258</v>
      </c>
      <c r="D24" s="17">
        <v>43229</v>
      </c>
      <c r="E24" s="17"/>
      <c r="F24" s="17"/>
      <c r="G24" s="1">
        <f t="shared" si="0"/>
        <v>-29</v>
      </c>
      <c r="H24" s="16">
        <f t="shared" si="1"/>
        <v>-96.86</v>
      </c>
    </row>
    <row r="25" spans="1:8" ht="15">
      <c r="A25" s="28" t="s">
        <v>59</v>
      </c>
      <c r="B25" s="16">
        <v>155</v>
      </c>
      <c r="C25" s="17">
        <v>43258</v>
      </c>
      <c r="D25" s="17">
        <v>43229</v>
      </c>
      <c r="E25" s="17"/>
      <c r="F25" s="17"/>
      <c r="G25" s="1">
        <f t="shared" si="0"/>
        <v>-29</v>
      </c>
      <c r="H25" s="16">
        <f t="shared" si="1"/>
        <v>-4495</v>
      </c>
    </row>
    <row r="26" spans="1:8" ht="15">
      <c r="A26" s="28" t="s">
        <v>60</v>
      </c>
      <c r="B26" s="16">
        <v>6966</v>
      </c>
      <c r="C26" s="17">
        <v>43258</v>
      </c>
      <c r="D26" s="17">
        <v>43229</v>
      </c>
      <c r="E26" s="17"/>
      <c r="F26" s="17"/>
      <c r="G26" s="1">
        <f t="shared" si="0"/>
        <v>-29</v>
      </c>
      <c r="H26" s="16">
        <f t="shared" si="1"/>
        <v>-202014</v>
      </c>
    </row>
    <row r="27" spans="1:8" ht="15">
      <c r="A27" s="28" t="s">
        <v>61</v>
      </c>
      <c r="B27" s="16">
        <v>6345</v>
      </c>
      <c r="C27" s="17">
        <v>43259</v>
      </c>
      <c r="D27" s="17">
        <v>43229</v>
      </c>
      <c r="E27" s="17"/>
      <c r="F27" s="17"/>
      <c r="G27" s="1">
        <f t="shared" si="0"/>
        <v>-30</v>
      </c>
      <c r="H27" s="16">
        <f t="shared" si="1"/>
        <v>-190350</v>
      </c>
    </row>
    <row r="28" spans="1:8" ht="15">
      <c r="A28" s="28" t="s">
        <v>62</v>
      </c>
      <c r="B28" s="16">
        <v>1800</v>
      </c>
      <c r="C28" s="17">
        <v>43280</v>
      </c>
      <c r="D28" s="17">
        <v>43252</v>
      </c>
      <c r="E28" s="17"/>
      <c r="F28" s="17"/>
      <c r="G28" s="1">
        <f t="shared" si="0"/>
        <v>-28</v>
      </c>
      <c r="H28" s="16">
        <f t="shared" si="1"/>
        <v>-50400</v>
      </c>
    </row>
    <row r="29" spans="1:8" ht="15">
      <c r="A29" s="28" t="s">
        <v>63</v>
      </c>
      <c r="B29" s="16">
        <v>199.09</v>
      </c>
      <c r="C29" s="17">
        <v>43280</v>
      </c>
      <c r="D29" s="17">
        <v>43252</v>
      </c>
      <c r="E29" s="17"/>
      <c r="F29" s="17"/>
      <c r="G29" s="1">
        <f t="shared" si="0"/>
        <v>-28</v>
      </c>
      <c r="H29" s="16">
        <f t="shared" si="1"/>
        <v>-5574.52</v>
      </c>
    </row>
    <row r="30" spans="1:8" ht="15">
      <c r="A30" s="28" t="s">
        <v>64</v>
      </c>
      <c r="B30" s="16">
        <v>363.63</v>
      </c>
      <c r="C30" s="17">
        <v>43280</v>
      </c>
      <c r="D30" s="17">
        <v>43252</v>
      </c>
      <c r="E30" s="17"/>
      <c r="F30" s="17"/>
      <c r="G30" s="1">
        <f t="shared" si="0"/>
        <v>-28</v>
      </c>
      <c r="H30" s="16">
        <f t="shared" si="1"/>
        <v>-10181.64</v>
      </c>
    </row>
    <row r="31" spans="1:8" ht="15">
      <c r="A31" s="28" t="s">
        <v>65</v>
      </c>
      <c r="B31" s="16">
        <v>1600</v>
      </c>
      <c r="C31" s="17">
        <v>43307</v>
      </c>
      <c r="D31" s="17">
        <v>43277</v>
      </c>
      <c r="E31" s="17"/>
      <c r="F31" s="17"/>
      <c r="G31" s="1">
        <f t="shared" si="0"/>
        <v>-30</v>
      </c>
      <c r="H31" s="16">
        <f t="shared" si="1"/>
        <v>-48000</v>
      </c>
    </row>
    <row r="32" spans="1:8" ht="15">
      <c r="A32" s="28" t="s">
        <v>66</v>
      </c>
      <c r="B32" s="16">
        <v>1404.98</v>
      </c>
      <c r="C32" s="17">
        <v>43307</v>
      </c>
      <c r="D32" s="17">
        <v>43277</v>
      </c>
      <c r="E32" s="17"/>
      <c r="F32" s="17"/>
      <c r="G32" s="1">
        <f t="shared" si="0"/>
        <v>-30</v>
      </c>
      <c r="H32" s="16">
        <f t="shared" si="1"/>
        <v>-42149.4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15913.910000000002</v>
      </c>
      <c r="C1">
        <f>COUNTA(A4:A203)</f>
        <v>23</v>
      </c>
      <c r="G1" s="20">
        <f>IF(B1&lt;&gt;0,H1/B1,0)</f>
        <v>-22.13525525782162</v>
      </c>
      <c r="H1" s="19">
        <f>SUM(H4:H195)</f>
        <v>-352258.4600000001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67</v>
      </c>
      <c r="B4" s="16">
        <v>664.54</v>
      </c>
      <c r="C4" s="17">
        <v>43320</v>
      </c>
      <c r="D4" s="17">
        <v>43290</v>
      </c>
      <c r="E4" s="17"/>
      <c r="F4" s="17"/>
      <c r="G4" s="1">
        <f>D4-C4-(F4-E4)</f>
        <v>-30</v>
      </c>
      <c r="H4" s="16">
        <f>B4*G4</f>
        <v>-19936.199999999997</v>
      </c>
    </row>
    <row r="5" spans="1:8" ht="15">
      <c r="A5" s="28" t="s">
        <v>68</v>
      </c>
      <c r="B5" s="16">
        <v>199.09</v>
      </c>
      <c r="C5" s="17">
        <v>43320</v>
      </c>
      <c r="D5" s="17">
        <v>43290</v>
      </c>
      <c r="E5" s="17"/>
      <c r="F5" s="17"/>
      <c r="G5" s="1">
        <f aca="true" t="shared" si="0" ref="G5:G68">D5-C5-(F5-E5)</f>
        <v>-30</v>
      </c>
      <c r="H5" s="16">
        <f aca="true" t="shared" si="1" ref="H5:H68">B5*G5</f>
        <v>-5972.7</v>
      </c>
    </row>
    <row r="6" spans="1:8" ht="15">
      <c r="A6" s="28" t="s">
        <v>69</v>
      </c>
      <c r="B6" s="16">
        <v>981.82</v>
      </c>
      <c r="C6" s="17">
        <v>43281</v>
      </c>
      <c r="D6" s="17">
        <v>43290</v>
      </c>
      <c r="E6" s="17"/>
      <c r="F6" s="17"/>
      <c r="G6" s="1">
        <f t="shared" si="0"/>
        <v>9</v>
      </c>
      <c r="H6" s="16">
        <f t="shared" si="1"/>
        <v>8836.380000000001</v>
      </c>
    </row>
    <row r="7" spans="1:8" ht="15">
      <c r="A7" s="28" t="s">
        <v>70</v>
      </c>
      <c r="B7" s="16">
        <v>563.64</v>
      </c>
      <c r="C7" s="17">
        <v>43281</v>
      </c>
      <c r="D7" s="17">
        <v>43290</v>
      </c>
      <c r="E7" s="17"/>
      <c r="F7" s="17"/>
      <c r="G7" s="1">
        <f t="shared" si="0"/>
        <v>9</v>
      </c>
      <c r="H7" s="16">
        <f t="shared" si="1"/>
        <v>5072.76</v>
      </c>
    </row>
    <row r="8" spans="1:8" ht="15">
      <c r="A8" s="28" t="s">
        <v>71</v>
      </c>
      <c r="B8" s="16">
        <v>1045</v>
      </c>
      <c r="C8" s="17">
        <v>43281</v>
      </c>
      <c r="D8" s="17">
        <v>43290</v>
      </c>
      <c r="E8" s="17"/>
      <c r="F8" s="17"/>
      <c r="G8" s="1">
        <f t="shared" si="0"/>
        <v>9</v>
      </c>
      <c r="H8" s="16">
        <f t="shared" si="1"/>
        <v>9405</v>
      </c>
    </row>
    <row r="9" spans="1:8" ht="15">
      <c r="A9" s="28" t="s">
        <v>72</v>
      </c>
      <c r="B9" s="16">
        <v>1396.3</v>
      </c>
      <c r="C9" s="17">
        <v>43320</v>
      </c>
      <c r="D9" s="17">
        <v>43290</v>
      </c>
      <c r="E9" s="17"/>
      <c r="F9" s="17"/>
      <c r="G9" s="1">
        <f t="shared" si="0"/>
        <v>-30</v>
      </c>
      <c r="H9" s="16">
        <f t="shared" si="1"/>
        <v>-41889</v>
      </c>
    </row>
    <row r="10" spans="1:8" ht="15">
      <c r="A10" s="28" t="s">
        <v>73</v>
      </c>
      <c r="B10" s="16">
        <v>199.09</v>
      </c>
      <c r="C10" s="17">
        <v>43320</v>
      </c>
      <c r="D10" s="17">
        <v>43290</v>
      </c>
      <c r="E10" s="17"/>
      <c r="F10" s="17"/>
      <c r="G10" s="1">
        <f t="shared" si="0"/>
        <v>-30</v>
      </c>
      <c r="H10" s="16">
        <f t="shared" si="1"/>
        <v>-5972.7</v>
      </c>
    </row>
    <row r="11" spans="1:8" ht="15">
      <c r="A11" s="28" t="s">
        <v>74</v>
      </c>
      <c r="B11" s="16">
        <v>713.1</v>
      </c>
      <c r="C11" s="17">
        <v>43320</v>
      </c>
      <c r="D11" s="17">
        <v>43290</v>
      </c>
      <c r="E11" s="17"/>
      <c r="F11" s="17"/>
      <c r="G11" s="1">
        <f t="shared" si="0"/>
        <v>-30</v>
      </c>
      <c r="H11" s="16">
        <f t="shared" si="1"/>
        <v>-21393</v>
      </c>
    </row>
    <row r="12" spans="1:8" ht="15">
      <c r="A12" s="28" t="s">
        <v>75</v>
      </c>
      <c r="B12" s="16">
        <v>101.91</v>
      </c>
      <c r="C12" s="17">
        <v>43320</v>
      </c>
      <c r="D12" s="17">
        <v>43290</v>
      </c>
      <c r="E12" s="17"/>
      <c r="F12" s="17"/>
      <c r="G12" s="1">
        <f t="shared" si="0"/>
        <v>-30</v>
      </c>
      <c r="H12" s="16">
        <f t="shared" si="1"/>
        <v>-3057.2999999999997</v>
      </c>
    </row>
    <row r="13" spans="1:8" ht="15">
      <c r="A13" s="28" t="s">
        <v>76</v>
      </c>
      <c r="B13" s="16">
        <v>100</v>
      </c>
      <c r="C13" s="17">
        <v>43320</v>
      </c>
      <c r="D13" s="17">
        <v>43290</v>
      </c>
      <c r="E13" s="17"/>
      <c r="F13" s="17"/>
      <c r="G13" s="1">
        <f t="shared" si="0"/>
        <v>-30</v>
      </c>
      <c r="H13" s="16">
        <f t="shared" si="1"/>
        <v>-3000</v>
      </c>
    </row>
    <row r="14" spans="1:8" ht="15">
      <c r="A14" s="28" t="s">
        <v>77</v>
      </c>
      <c r="B14" s="16">
        <v>100</v>
      </c>
      <c r="C14" s="17">
        <v>43320</v>
      </c>
      <c r="D14" s="17">
        <v>43290</v>
      </c>
      <c r="E14" s="17"/>
      <c r="F14" s="17"/>
      <c r="G14" s="1">
        <f t="shared" si="0"/>
        <v>-30</v>
      </c>
      <c r="H14" s="16">
        <f t="shared" si="1"/>
        <v>-3000</v>
      </c>
    </row>
    <row r="15" spans="1:8" ht="15">
      <c r="A15" s="28" t="s">
        <v>78</v>
      </c>
      <c r="B15" s="16">
        <v>4200</v>
      </c>
      <c r="C15" s="17">
        <v>43320</v>
      </c>
      <c r="D15" s="17">
        <v>43290</v>
      </c>
      <c r="E15" s="17"/>
      <c r="F15" s="17"/>
      <c r="G15" s="1">
        <f t="shared" si="0"/>
        <v>-30</v>
      </c>
      <c r="H15" s="16">
        <f t="shared" si="1"/>
        <v>-126000</v>
      </c>
    </row>
    <row r="16" spans="1:8" ht="15">
      <c r="A16" s="28" t="s">
        <v>79</v>
      </c>
      <c r="B16" s="16">
        <v>684</v>
      </c>
      <c r="C16" s="17">
        <v>43320</v>
      </c>
      <c r="D16" s="17">
        <v>43290</v>
      </c>
      <c r="E16" s="17"/>
      <c r="F16" s="17"/>
      <c r="G16" s="1">
        <f t="shared" si="0"/>
        <v>-30</v>
      </c>
      <c r="H16" s="16">
        <f t="shared" si="1"/>
        <v>-20520</v>
      </c>
    </row>
    <row r="17" spans="1:8" ht="15">
      <c r="A17" s="28" t="s">
        <v>80</v>
      </c>
      <c r="B17" s="16">
        <v>511.17</v>
      </c>
      <c r="C17" s="17">
        <v>43359</v>
      </c>
      <c r="D17" s="17">
        <v>43329</v>
      </c>
      <c r="E17" s="17"/>
      <c r="F17" s="17"/>
      <c r="G17" s="1">
        <f t="shared" si="0"/>
        <v>-30</v>
      </c>
      <c r="H17" s="16">
        <f t="shared" si="1"/>
        <v>-15335.1</v>
      </c>
    </row>
    <row r="18" spans="1:8" ht="15">
      <c r="A18" s="28" t="s">
        <v>81</v>
      </c>
      <c r="B18" s="16">
        <v>7.88</v>
      </c>
      <c r="C18" s="17">
        <v>43359</v>
      </c>
      <c r="D18" s="17">
        <v>43329</v>
      </c>
      <c r="E18" s="17"/>
      <c r="F18" s="17"/>
      <c r="G18" s="1">
        <f t="shared" si="0"/>
        <v>-30</v>
      </c>
      <c r="H18" s="16">
        <f t="shared" si="1"/>
        <v>-236.4</v>
      </c>
    </row>
    <row r="19" spans="1:8" ht="15">
      <c r="A19" s="28" t="s">
        <v>82</v>
      </c>
      <c r="B19" s="16">
        <v>1357.74</v>
      </c>
      <c r="C19" s="17">
        <v>43359</v>
      </c>
      <c r="D19" s="17">
        <v>43329</v>
      </c>
      <c r="E19" s="17"/>
      <c r="F19" s="17"/>
      <c r="G19" s="1">
        <f t="shared" si="0"/>
        <v>-30</v>
      </c>
      <c r="H19" s="16">
        <f t="shared" si="1"/>
        <v>-40732.2</v>
      </c>
    </row>
    <row r="20" spans="1:8" ht="15">
      <c r="A20" s="28" t="s">
        <v>83</v>
      </c>
      <c r="B20" s="16">
        <v>85.78</v>
      </c>
      <c r="C20" s="17">
        <v>43359</v>
      </c>
      <c r="D20" s="17">
        <v>43329</v>
      </c>
      <c r="E20" s="17"/>
      <c r="F20" s="17"/>
      <c r="G20" s="1">
        <f t="shared" si="0"/>
        <v>-30</v>
      </c>
      <c r="H20" s="16">
        <f t="shared" si="1"/>
        <v>-2573.4</v>
      </c>
    </row>
    <row r="21" spans="1:8" ht="15">
      <c r="A21" s="28" t="s">
        <v>84</v>
      </c>
      <c r="B21" s="16">
        <v>197.34</v>
      </c>
      <c r="C21" s="17">
        <v>43359</v>
      </c>
      <c r="D21" s="17">
        <v>43329</v>
      </c>
      <c r="E21" s="17"/>
      <c r="F21" s="17"/>
      <c r="G21" s="1">
        <f t="shared" si="0"/>
        <v>-30</v>
      </c>
      <c r="H21" s="16">
        <f t="shared" si="1"/>
        <v>-5920.2</v>
      </c>
    </row>
    <row r="22" spans="1:8" ht="15">
      <c r="A22" s="28" t="s">
        <v>85</v>
      </c>
      <c r="B22" s="16">
        <v>83.07</v>
      </c>
      <c r="C22" s="17">
        <v>43320</v>
      </c>
      <c r="D22" s="17">
        <v>43343</v>
      </c>
      <c r="E22" s="17"/>
      <c r="F22" s="17"/>
      <c r="G22" s="1">
        <f t="shared" si="0"/>
        <v>23</v>
      </c>
      <c r="H22" s="16">
        <f t="shared" si="1"/>
        <v>1910.61</v>
      </c>
    </row>
    <row r="23" spans="1:8" ht="15">
      <c r="A23" s="28" t="s">
        <v>86</v>
      </c>
      <c r="B23" s="16">
        <v>372.23</v>
      </c>
      <c r="C23" s="17">
        <v>43320</v>
      </c>
      <c r="D23" s="17">
        <v>43343</v>
      </c>
      <c r="E23" s="17"/>
      <c r="F23" s="17"/>
      <c r="G23" s="1">
        <f t="shared" si="0"/>
        <v>23</v>
      </c>
      <c r="H23" s="16">
        <f t="shared" si="1"/>
        <v>8561.29</v>
      </c>
    </row>
    <row r="24" spans="1:8" ht="15">
      <c r="A24" s="28" t="s">
        <v>87</v>
      </c>
      <c r="B24" s="16">
        <v>174</v>
      </c>
      <c r="C24" s="17">
        <v>43373</v>
      </c>
      <c r="D24" s="17">
        <v>43343</v>
      </c>
      <c r="E24" s="17"/>
      <c r="F24" s="17"/>
      <c r="G24" s="1">
        <f t="shared" si="0"/>
        <v>-30</v>
      </c>
      <c r="H24" s="16">
        <f t="shared" si="1"/>
        <v>-5220</v>
      </c>
    </row>
    <row r="25" spans="1:8" ht="15">
      <c r="A25" s="28" t="s">
        <v>88</v>
      </c>
      <c r="B25" s="16">
        <v>1463.11</v>
      </c>
      <c r="C25" s="17">
        <v>43373</v>
      </c>
      <c r="D25" s="17">
        <v>43343</v>
      </c>
      <c r="E25" s="17"/>
      <c r="F25" s="17"/>
      <c r="G25" s="1">
        <f t="shared" si="0"/>
        <v>-30</v>
      </c>
      <c r="H25" s="16">
        <f t="shared" si="1"/>
        <v>-43893.299999999996</v>
      </c>
    </row>
    <row r="26" spans="1:8" ht="15">
      <c r="A26" s="28" t="s">
        <v>89</v>
      </c>
      <c r="B26" s="16">
        <v>713.1</v>
      </c>
      <c r="C26" s="17">
        <v>43373</v>
      </c>
      <c r="D26" s="17">
        <v>43343</v>
      </c>
      <c r="E26" s="17"/>
      <c r="F26" s="17"/>
      <c r="G26" s="1">
        <f t="shared" si="0"/>
        <v>-30</v>
      </c>
      <c r="H26" s="16">
        <f t="shared" si="1"/>
        <v>-21393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8258.289999999999</v>
      </c>
      <c r="C1">
        <f>COUNTA(A4:A203)</f>
        <v>21</v>
      </c>
      <c r="G1" s="20">
        <f>IF(B1&lt;&gt;0,H1/B1,0)</f>
        <v>-26.60752770852078</v>
      </c>
      <c r="H1" s="19">
        <f>SUM(H4:H195)</f>
        <v>-219732.68000000005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90</v>
      </c>
      <c r="B4" s="16">
        <v>120.75</v>
      </c>
      <c r="C4" s="17">
        <v>43401</v>
      </c>
      <c r="D4" s="17">
        <v>43378</v>
      </c>
      <c r="E4" s="17"/>
      <c r="F4" s="17"/>
      <c r="G4" s="1">
        <f>D4-C4-(F4-E4)</f>
        <v>-23</v>
      </c>
      <c r="H4" s="16">
        <f>B4*G4</f>
        <v>-2777.25</v>
      </c>
    </row>
    <row r="5" spans="1:8" ht="15">
      <c r="A5" s="28" t="s">
        <v>91</v>
      </c>
      <c r="B5" s="16">
        <v>283.64</v>
      </c>
      <c r="C5" s="17">
        <v>43384</v>
      </c>
      <c r="D5" s="17">
        <v>43378</v>
      </c>
      <c r="E5" s="17"/>
      <c r="F5" s="17"/>
      <c r="G5" s="1">
        <f aca="true" t="shared" si="0" ref="G5:G68">D5-C5-(F5-E5)</f>
        <v>-6</v>
      </c>
      <c r="H5" s="16">
        <f aca="true" t="shared" si="1" ref="H5:H68">B5*G5</f>
        <v>-1701.84</v>
      </c>
    </row>
    <row r="6" spans="1:8" ht="15">
      <c r="A6" s="28" t="s">
        <v>92</v>
      </c>
      <c r="B6" s="16">
        <v>9.95</v>
      </c>
      <c r="C6" s="17">
        <v>43407</v>
      </c>
      <c r="D6" s="17">
        <v>43378</v>
      </c>
      <c r="E6" s="17"/>
      <c r="F6" s="17"/>
      <c r="G6" s="1">
        <f t="shared" si="0"/>
        <v>-29</v>
      </c>
      <c r="H6" s="16">
        <f t="shared" si="1"/>
        <v>-288.54999999999995</v>
      </c>
    </row>
    <row r="7" spans="1:8" ht="15">
      <c r="A7" s="28" t="s">
        <v>93</v>
      </c>
      <c r="B7" s="16">
        <v>1100</v>
      </c>
      <c r="C7" s="17">
        <v>43414</v>
      </c>
      <c r="D7" s="17">
        <v>43392</v>
      </c>
      <c r="E7" s="17"/>
      <c r="F7" s="17"/>
      <c r="G7" s="1">
        <f t="shared" si="0"/>
        <v>-22</v>
      </c>
      <c r="H7" s="16">
        <f t="shared" si="1"/>
        <v>-24200</v>
      </c>
    </row>
    <row r="8" spans="1:8" ht="15">
      <c r="A8" s="28" t="s">
        <v>94</v>
      </c>
      <c r="B8" s="16">
        <v>398.17</v>
      </c>
      <c r="C8" s="17">
        <v>43427</v>
      </c>
      <c r="D8" s="17">
        <v>43398</v>
      </c>
      <c r="E8" s="17"/>
      <c r="F8" s="17"/>
      <c r="G8" s="1">
        <f t="shared" si="0"/>
        <v>-29</v>
      </c>
      <c r="H8" s="16">
        <f t="shared" si="1"/>
        <v>-11546.93</v>
      </c>
    </row>
    <row r="9" spans="1:8" ht="15">
      <c r="A9" s="28" t="s">
        <v>95</v>
      </c>
      <c r="B9" s="16">
        <v>6.61</v>
      </c>
      <c r="C9" s="17">
        <v>43434</v>
      </c>
      <c r="D9" s="17">
        <v>43409</v>
      </c>
      <c r="E9" s="17"/>
      <c r="F9" s="17"/>
      <c r="G9" s="1">
        <f t="shared" si="0"/>
        <v>-25</v>
      </c>
      <c r="H9" s="16">
        <f t="shared" si="1"/>
        <v>-165.25</v>
      </c>
    </row>
    <row r="10" spans="1:8" ht="15">
      <c r="A10" s="28" t="s">
        <v>96</v>
      </c>
      <c r="B10" s="16">
        <v>535.45</v>
      </c>
      <c r="C10" s="17">
        <v>43439</v>
      </c>
      <c r="D10" s="17">
        <v>43412</v>
      </c>
      <c r="E10" s="17"/>
      <c r="F10" s="17"/>
      <c r="G10" s="1">
        <f t="shared" si="0"/>
        <v>-27</v>
      </c>
      <c r="H10" s="16">
        <f t="shared" si="1"/>
        <v>-14457.150000000001</v>
      </c>
    </row>
    <row r="11" spans="1:8" ht="15">
      <c r="A11" s="28" t="s">
        <v>97</v>
      </c>
      <c r="B11" s="16">
        <v>824.08</v>
      </c>
      <c r="C11" s="17">
        <v>43441</v>
      </c>
      <c r="D11" s="17">
        <v>43412</v>
      </c>
      <c r="E11" s="17"/>
      <c r="F11" s="17"/>
      <c r="G11" s="1">
        <f t="shared" si="0"/>
        <v>-29</v>
      </c>
      <c r="H11" s="16">
        <f t="shared" si="1"/>
        <v>-23898.32</v>
      </c>
    </row>
    <row r="12" spans="1:8" ht="15">
      <c r="A12" s="28" t="s">
        <v>98</v>
      </c>
      <c r="B12" s="16">
        <v>60</v>
      </c>
      <c r="C12" s="17">
        <v>43441</v>
      </c>
      <c r="D12" s="17">
        <v>43412</v>
      </c>
      <c r="E12" s="17"/>
      <c r="F12" s="17"/>
      <c r="G12" s="1">
        <f t="shared" si="0"/>
        <v>-29</v>
      </c>
      <c r="H12" s="16">
        <f t="shared" si="1"/>
        <v>-1740</v>
      </c>
    </row>
    <row r="13" spans="1:8" ht="15">
      <c r="A13" s="28" t="s">
        <v>99</v>
      </c>
      <c r="B13" s="16">
        <v>963.2</v>
      </c>
      <c r="C13" s="17">
        <v>43446</v>
      </c>
      <c r="D13" s="17">
        <v>43416</v>
      </c>
      <c r="E13" s="17"/>
      <c r="F13" s="17"/>
      <c r="G13" s="1">
        <f t="shared" si="0"/>
        <v>-30</v>
      </c>
      <c r="H13" s="16">
        <f t="shared" si="1"/>
        <v>-28896</v>
      </c>
    </row>
    <row r="14" spans="1:8" ht="15">
      <c r="A14" s="28" t="s">
        <v>100</v>
      </c>
      <c r="B14" s="16">
        <v>60.5</v>
      </c>
      <c r="C14" s="17">
        <v>43434</v>
      </c>
      <c r="D14" s="17">
        <v>43423</v>
      </c>
      <c r="E14" s="17"/>
      <c r="F14" s="17"/>
      <c r="G14" s="1">
        <f t="shared" si="0"/>
        <v>-11</v>
      </c>
      <c r="H14" s="16">
        <f t="shared" si="1"/>
        <v>-665.5</v>
      </c>
    </row>
    <row r="15" spans="1:8" ht="15">
      <c r="A15" s="28" t="s">
        <v>101</v>
      </c>
      <c r="B15" s="16">
        <v>163.17</v>
      </c>
      <c r="C15" s="17">
        <v>43450</v>
      </c>
      <c r="D15" s="17">
        <v>43423</v>
      </c>
      <c r="E15" s="17"/>
      <c r="F15" s="17"/>
      <c r="G15" s="1">
        <f t="shared" si="0"/>
        <v>-27</v>
      </c>
      <c r="H15" s="16">
        <f t="shared" si="1"/>
        <v>-4405.589999999999</v>
      </c>
    </row>
    <row r="16" spans="1:8" ht="15">
      <c r="A16" s="28" t="s">
        <v>102</v>
      </c>
      <c r="B16" s="16">
        <v>502</v>
      </c>
      <c r="C16" s="17">
        <v>43450</v>
      </c>
      <c r="D16" s="17">
        <v>43423</v>
      </c>
      <c r="E16" s="17"/>
      <c r="F16" s="17"/>
      <c r="G16" s="1">
        <f t="shared" si="0"/>
        <v>-27</v>
      </c>
      <c r="H16" s="16">
        <f t="shared" si="1"/>
        <v>-13554</v>
      </c>
    </row>
    <row r="17" spans="1:8" ht="15">
      <c r="A17" s="28" t="s">
        <v>103</v>
      </c>
      <c r="B17" s="16">
        <v>109.09</v>
      </c>
      <c r="C17" s="17">
        <v>43458</v>
      </c>
      <c r="D17" s="17">
        <v>43428</v>
      </c>
      <c r="E17" s="17"/>
      <c r="F17" s="17"/>
      <c r="G17" s="1">
        <f t="shared" si="0"/>
        <v>-30</v>
      </c>
      <c r="H17" s="16">
        <f t="shared" si="1"/>
        <v>-3272.7000000000003</v>
      </c>
    </row>
    <row r="18" spans="1:8" ht="15">
      <c r="A18" s="28" t="s">
        <v>104</v>
      </c>
      <c r="B18" s="16">
        <v>540.9</v>
      </c>
      <c r="C18" s="17">
        <v>43460</v>
      </c>
      <c r="D18" s="17">
        <v>43432</v>
      </c>
      <c r="E18" s="17"/>
      <c r="F18" s="17"/>
      <c r="G18" s="1">
        <f t="shared" si="0"/>
        <v>-28</v>
      </c>
      <c r="H18" s="16">
        <f t="shared" si="1"/>
        <v>-15145.199999999999</v>
      </c>
    </row>
    <row r="19" spans="1:8" ht="15">
      <c r="A19" s="28" t="s">
        <v>105</v>
      </c>
      <c r="B19" s="16">
        <v>482</v>
      </c>
      <c r="C19" s="17">
        <v>43461</v>
      </c>
      <c r="D19" s="17">
        <v>43432</v>
      </c>
      <c r="E19" s="17"/>
      <c r="F19" s="17"/>
      <c r="G19" s="1">
        <f t="shared" si="0"/>
        <v>-29</v>
      </c>
      <c r="H19" s="16">
        <f t="shared" si="1"/>
        <v>-13978</v>
      </c>
    </row>
    <row r="20" spans="1:8" ht="15">
      <c r="A20" s="28" t="s">
        <v>106</v>
      </c>
      <c r="B20" s="16">
        <v>509</v>
      </c>
      <c r="C20" s="17">
        <v>43456</v>
      </c>
      <c r="D20" s="17">
        <v>43433</v>
      </c>
      <c r="E20" s="17"/>
      <c r="F20" s="17"/>
      <c r="G20" s="1">
        <f t="shared" si="0"/>
        <v>-23</v>
      </c>
      <c r="H20" s="16">
        <f t="shared" si="1"/>
        <v>-11707</v>
      </c>
    </row>
    <row r="21" spans="1:8" ht="15">
      <c r="A21" s="28" t="s">
        <v>107</v>
      </c>
      <c r="B21" s="16">
        <v>7.59</v>
      </c>
      <c r="C21" s="17">
        <v>43463</v>
      </c>
      <c r="D21" s="17">
        <v>43433</v>
      </c>
      <c r="E21" s="17"/>
      <c r="F21" s="17"/>
      <c r="G21" s="1">
        <f t="shared" si="0"/>
        <v>-30</v>
      </c>
      <c r="H21" s="16">
        <f t="shared" si="1"/>
        <v>-227.7</v>
      </c>
    </row>
    <row r="22" spans="1:8" ht="15">
      <c r="A22" s="28" t="s">
        <v>108</v>
      </c>
      <c r="B22" s="16">
        <v>713.1</v>
      </c>
      <c r="C22" s="17">
        <v>43465</v>
      </c>
      <c r="D22" s="17">
        <v>43435</v>
      </c>
      <c r="E22" s="17"/>
      <c r="F22" s="17"/>
      <c r="G22" s="1">
        <f t="shared" si="0"/>
        <v>-30</v>
      </c>
      <c r="H22" s="16">
        <f t="shared" si="1"/>
        <v>-21393</v>
      </c>
    </row>
    <row r="23" spans="1:8" ht="15">
      <c r="A23" s="28" t="s">
        <v>109</v>
      </c>
      <c r="B23" s="16">
        <v>360</v>
      </c>
      <c r="C23" s="17">
        <v>43474</v>
      </c>
      <c r="D23" s="17">
        <v>43445</v>
      </c>
      <c r="E23" s="17"/>
      <c r="F23" s="17"/>
      <c r="G23" s="1">
        <f t="shared" si="0"/>
        <v>-29</v>
      </c>
      <c r="H23" s="16">
        <f t="shared" si="1"/>
        <v>-10440</v>
      </c>
    </row>
    <row r="24" spans="1:8" ht="15">
      <c r="A24" s="28" t="s">
        <v>110</v>
      </c>
      <c r="B24" s="16">
        <v>509.09</v>
      </c>
      <c r="C24" s="17">
        <v>43476</v>
      </c>
      <c r="D24" s="17">
        <v>43446</v>
      </c>
      <c r="E24" s="17"/>
      <c r="F24" s="17"/>
      <c r="G24" s="1">
        <f t="shared" si="0"/>
        <v>-30</v>
      </c>
      <c r="H24" s="16">
        <f t="shared" si="1"/>
        <v>-15272.699999999999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2019-01-14T09:24:54Z</dcterms:modified>
  <cp:category/>
  <cp:version/>
  <cp:contentType/>
  <cp:contentStatus/>
</cp:coreProperties>
</file>